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ulio ruiz\Downloads\PRIMER CICLO 2022\INGENIERIA ECONOMICA\"/>
    </mc:Choice>
  </mc:AlternateContent>
  <xr:revisionPtr revIDLastSave="0" documentId="13_ncr:1_{32324FB6-0506-4002-B192-250E4B93F602}" xr6:coauthVersionLast="47" xr6:coauthVersionMax="47" xr10:uidLastSave="{00000000-0000-0000-0000-000000000000}"/>
  <bookViews>
    <workbookView xWindow="-108" yWindow="-108" windowWidth="30936" windowHeight="17496" activeTab="2" xr2:uid="{D0396D37-324F-40EC-AA2A-7EDA1FA843EB}"/>
  </bookViews>
  <sheets>
    <sheet name="CONVERSIÓN DE TASAS" sheetId="1" r:id="rId1"/>
    <sheet name="presentacion" sheetId="2" r:id="rId2"/>
    <sheet name="CUESTIONARIO4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112" i="3" l="1"/>
  <c r="E36" i="3"/>
  <c r="E34" i="3"/>
  <c r="D76" i="3"/>
  <c r="H19" i="3"/>
  <c r="H21" i="3" s="1"/>
  <c r="D289" i="3"/>
  <c r="D286" i="3"/>
  <c r="D230" i="3"/>
  <c r="D266" i="3"/>
  <c r="D268" i="3" s="1"/>
  <c r="D250" i="3"/>
  <c r="D251" i="3" s="1"/>
  <c r="D232" i="3"/>
  <c r="D213" i="3"/>
  <c r="D188" i="3"/>
  <c r="D190" i="3"/>
  <c r="D171" i="3"/>
  <c r="D169" i="3"/>
  <c r="D145" i="3"/>
  <c r="D147" i="3"/>
  <c r="D110" i="3"/>
  <c r="D92" i="3"/>
  <c r="E59" i="3"/>
  <c r="G29" i="1"/>
  <c r="G27" i="1"/>
  <c r="H20" i="1"/>
  <c r="I12" i="1"/>
</calcChain>
</file>

<file path=xl/sharedStrings.xml><?xml version="1.0" encoding="utf-8"?>
<sst xmlns="http://schemas.openxmlformats.org/spreadsheetml/2006/main" count="90" uniqueCount="43">
  <si>
    <t>r = tasa nominal</t>
  </si>
  <si>
    <t>m = número de capitalizaciones en el período</t>
  </si>
  <si>
    <t>i = tasa efectiva</t>
  </si>
  <si>
    <t>r trimestral = 5%</t>
  </si>
  <si>
    <t>i semestral =?</t>
  </si>
  <si>
    <t>m = 2 periodos en el semestre</t>
  </si>
  <si>
    <t xml:space="preserve">r annual = 5% *2 = </t>
  </si>
  <si>
    <t>r anual = 12%</t>
  </si>
  <si>
    <t>r semestral = interes del periodo?</t>
  </si>
  <si>
    <t>i semestral = ?</t>
  </si>
  <si>
    <t>m = 2 periodos en el ano</t>
  </si>
  <si>
    <t>m = 4 periodos</t>
  </si>
  <si>
    <t>r = 12%</t>
  </si>
  <si>
    <t>i anual = ?</t>
  </si>
  <si>
    <t xml:space="preserve">m </t>
  </si>
  <si>
    <t>6 periodos</t>
  </si>
  <si>
    <t xml:space="preserve">r anual= 12% </t>
  </si>
  <si>
    <t>r</t>
  </si>
  <si>
    <t>r annual = 6%</t>
  </si>
  <si>
    <t xml:space="preserve">i = </t>
  </si>
  <si>
    <t>i anual =</t>
  </si>
  <si>
    <t>?</t>
  </si>
  <si>
    <t>r mensual =</t>
  </si>
  <si>
    <t>m</t>
  </si>
  <si>
    <t>r anual</t>
  </si>
  <si>
    <t>r mensual</t>
  </si>
  <si>
    <t>veces</t>
  </si>
  <si>
    <t>i mensual</t>
  </si>
  <si>
    <t>m1</t>
  </si>
  <si>
    <t>m2</t>
  </si>
  <si>
    <t>r semestral</t>
  </si>
  <si>
    <t>i anual</t>
  </si>
  <si>
    <t>i semestral</t>
  </si>
  <si>
    <t>i nominal</t>
  </si>
  <si>
    <t>r trimestral</t>
  </si>
  <si>
    <t>continua</t>
  </si>
  <si>
    <t>r = ln(i+1)</t>
  </si>
  <si>
    <t>anual</t>
  </si>
  <si>
    <t>i = e^r - 1</t>
  </si>
  <si>
    <t>r trimestre</t>
  </si>
  <si>
    <t>i trimestre</t>
  </si>
  <si>
    <t>r bimestre</t>
  </si>
  <si>
    <t>r cuatrimestral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</si>
</sst>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%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i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8">
    <xf numFmtId="0" fontId="0" fillId="0" borderId="0" xfId="0"/>
    <xf numFmtId="9" fontId="0" fillId="0" borderId="0" xfId="1" applyFont="1"/>
    <xf numFmtId="10" fontId="2" fillId="0" borderId="0" xfId="1" applyNumberFormat="1" applyFont="1"/>
    <xf numFmtId="0" fontId="4" fillId="0" borderId="0" xfId="0" applyFont="1"/>
    <xf numFmtId="10" fontId="2" fillId="0" borderId="0" xfId="0" applyNumberFormat="1" applyFont="1"/>
    <xf numFmtId="0" fontId="0" fillId="0" borderId="0" xfId="0" applyFill="1"/>
    <xf numFmtId="10" fontId="2" fillId="0" borderId="0" xfId="1" applyNumberFormat="1" applyFont="1" applyFill="1"/>
    <xf numFmtId="0" fontId="2" fillId="0" borderId="0" xfId="0" applyFont="1" applyFill="1"/>
    <xf numFmtId="10" fontId="0" fillId="0" borderId="0" xfId="1" applyNumberFormat="1" applyFont="1" applyFill="1"/>
    <xf numFmtId="0" fontId="0" fillId="0" borderId="0" xfId="0" applyFill="1" applyAlignment="1">
      <alignment horizontal="right"/>
    </xf>
    <xf numFmtId="10" fontId="5" fillId="0" borderId="0" xfId="0" applyNumberFormat="1" applyFont="1" applyFill="1"/>
    <xf numFmtId="0" fontId="6" fillId="0" borderId="0" xfId="0" applyFont="1"/>
    <xf numFmtId="0" fontId="3" fillId="0" borderId="0" xfId="0" applyFont="1"/>
    <xf numFmtId="9" fontId="3" fillId="0" borderId="0" xfId="0" applyNumberFormat="1" applyFont="1"/>
    <xf numFmtId="10" fontId="7" fillId="0" borderId="0" xfId="1" applyNumberFormat="1" applyFont="1" applyFill="1"/>
    <xf numFmtId="0" fontId="3" fillId="0" borderId="0" xfId="0" applyFont="1" applyFill="1"/>
    <xf numFmtId="9" fontId="3" fillId="0" borderId="0" xfId="0" applyNumberFormat="1" applyFont="1" applyFill="1"/>
    <xf numFmtId="9" fontId="0" fillId="0" borderId="0" xfId="0" applyNumberFormat="1" applyFill="1"/>
    <xf numFmtId="9" fontId="0" fillId="0" borderId="0" xfId="1" applyFont="1" applyFill="1" applyAlignment="1">
      <alignment horizontal="center"/>
    </xf>
    <xf numFmtId="10" fontId="2" fillId="0" borderId="0" xfId="0" applyNumberFormat="1" applyFont="1" applyFill="1"/>
    <xf numFmtId="9" fontId="3" fillId="0" borderId="0" xfId="1" applyFont="1" applyFill="1"/>
    <xf numFmtId="0" fontId="7" fillId="0" borderId="0" xfId="0" applyFont="1" applyFill="1"/>
    <xf numFmtId="10" fontId="3" fillId="0" borderId="0" xfId="1" applyNumberFormat="1" applyFont="1" applyFill="1"/>
    <xf numFmtId="10" fontId="3" fillId="0" borderId="0" xfId="0" applyNumberFormat="1" applyFont="1" applyFill="1"/>
    <xf numFmtId="10" fontId="0" fillId="2" borderId="0" xfId="1" applyNumberFormat="1" applyFont="1" applyFill="1"/>
    <xf numFmtId="9" fontId="0" fillId="0" borderId="0" xfId="0" applyNumberFormat="1"/>
    <xf numFmtId="10" fontId="0" fillId="0" borderId="0" xfId="1" applyNumberFormat="1" applyFont="1"/>
    <xf numFmtId="10" fontId="0" fillId="3" borderId="0" xfId="1" applyNumberFormat="1" applyFont="1" applyFill="1"/>
    <xf numFmtId="0" fontId="0" fillId="3" borderId="0" xfId="0" applyFill="1"/>
    <xf numFmtId="164" fontId="0" fillId="0" borderId="0" xfId="0" applyNumberFormat="1"/>
    <xf numFmtId="0" fontId="0" fillId="3" borderId="0" xfId="0" applyFont="1" applyFill="1"/>
    <xf numFmtId="10" fontId="1" fillId="3" borderId="0" xfId="1" applyNumberFormat="1" applyFont="1" applyFill="1"/>
    <xf numFmtId="0" fontId="0" fillId="0" borderId="0" xfId="0" applyBorder="1"/>
    <xf numFmtId="0" fontId="8" fillId="4" borderId="0" xfId="0" applyFont="1" applyFill="1" applyBorder="1"/>
    <xf numFmtId="10" fontId="8" fillId="4" borderId="0" xfId="1" applyNumberFormat="1" applyFont="1" applyFill="1" applyBorder="1"/>
    <xf numFmtId="10" fontId="0" fillId="0" borderId="0" xfId="0" applyNumberFormat="1"/>
    <xf numFmtId="0" fontId="3" fillId="5" borderId="0" xfId="0" applyFont="1" applyFill="1"/>
    <xf numFmtId="10" fontId="3" fillId="5" borderId="0" xfId="1" applyNumberFormat="1" applyFont="1" applyFill="1"/>
  </cellXfs>
  <cellStyles count="2"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50106</xdr:colOff>
      <xdr:row>0</xdr:row>
      <xdr:rowOff>93069</xdr:rowOff>
    </xdr:from>
    <xdr:to>
      <xdr:col>8</xdr:col>
      <xdr:colOff>21464</xdr:colOff>
      <xdr:row>2</xdr:row>
      <xdr:rowOff>64494</xdr:rowOff>
    </xdr:to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6357430D-1BFB-48F8-9210-8AA42C1BE508}"/>
            </a:ext>
          </a:extLst>
        </xdr:cNvPr>
        <xdr:cNvSpPr txBox="1"/>
      </xdr:nvSpPr>
      <xdr:spPr>
        <a:xfrm>
          <a:off x="50106" y="93069"/>
          <a:ext cx="6324935" cy="33632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Un banco ofrece préstamos a una tasa del 4% mensual.  Calcule la tasa de interés efectiva semestral.</a:t>
          </a:r>
        </a:p>
        <a:p>
          <a:endParaRPr lang="es-GT" sz="1100"/>
        </a:p>
      </xdr:txBody>
    </xdr:sp>
    <xdr:clientData/>
  </xdr:twoCellAnchor>
  <xdr:oneCellAnchor>
    <xdr:from>
      <xdr:col>9</xdr:col>
      <xdr:colOff>471150</xdr:colOff>
      <xdr:row>3</xdr:row>
      <xdr:rowOff>53259</xdr:rowOff>
    </xdr:from>
    <xdr:ext cx="1206548" cy="3182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CuadroTexto 2">
              <a:extLst>
                <a:ext uri="{FF2B5EF4-FFF2-40B4-BE49-F238E27FC236}">
                  <a16:creationId xmlns:a16="http://schemas.microsoft.com/office/drawing/2014/main" id="{0CFEBB9D-3938-4892-86B0-EEA8AB21A1DA}"/>
                </a:ext>
              </a:extLst>
            </xdr:cNvPr>
            <xdr:cNvSpPr txBox="1"/>
          </xdr:nvSpPr>
          <xdr:spPr>
            <a:xfrm>
              <a:off x="7618925" y="600611"/>
              <a:ext cx="1206548" cy="3182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𝒊</m:t>
                    </m:r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 </m:t>
                    </m:r>
                    <m:sSup>
                      <m:sSupPr>
                        <m:ctrlPr>
                          <a:rPr lang="es-E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s-ES" sz="1100" b="1" i="1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dPr>
                          <m:e>
                            <m:r>
                              <a:rPr lang="es-ES" sz="1100" b="1" i="1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𝟏</m:t>
                            </m:r>
                            <m:r>
                              <a:rPr lang="es-ES" sz="1100" b="1" i="1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+ </m:t>
                            </m:r>
                            <m:f>
                              <m:fPr>
                                <m:ctrlPr>
                                  <a:rPr lang="es-ES" sz="1100" b="1" i="1">
                                    <a:solidFill>
                                      <a:srgbClr val="FF0000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fPr>
                              <m:num>
                                <m:r>
                                  <a:rPr lang="es-ES" sz="1100" b="1" i="1">
                                    <a:solidFill>
                                      <a:srgbClr val="FF0000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𝒓</m:t>
                                </m:r>
                              </m:num>
                              <m:den>
                                <m:r>
                                  <a:rPr lang="es-ES" sz="1100" b="1" i="1">
                                    <a:solidFill>
                                      <a:srgbClr val="FF0000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𝒎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s-E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𝒎</m:t>
                        </m:r>
                      </m:sup>
                    </m:sSup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</m:oMath>
                </m:oMathPara>
              </a14:m>
              <a:endParaRPr lang="es-GT" sz="1100" b="1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3" name="CuadroTexto 2">
              <a:extLst>
                <a:ext uri="{FF2B5EF4-FFF2-40B4-BE49-F238E27FC236}">
                  <a16:creationId xmlns:a16="http://schemas.microsoft.com/office/drawing/2014/main" id="{0CFEBB9D-3938-4892-86B0-EEA8AB21A1DA}"/>
                </a:ext>
              </a:extLst>
            </xdr:cNvPr>
            <xdr:cNvSpPr txBox="1"/>
          </xdr:nvSpPr>
          <xdr:spPr>
            <a:xfrm>
              <a:off x="7618925" y="600611"/>
              <a:ext cx="1206548" cy="3182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s-E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𝒊= </a:t>
              </a:r>
              <a:r>
                <a:rPr lang="es-ES" sz="1100" b="1" i="0">
                  <a:solidFill>
                    <a:srgbClr val="FF0000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(𝟏+ 𝒓/𝒎)^</a:t>
              </a:r>
              <a:r>
                <a:rPr lang="es-E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𝒎−𝟏</a:t>
              </a:r>
              <a:endParaRPr lang="es-GT" sz="1100" b="1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0</xdr:col>
      <xdr:colOff>22805</xdr:colOff>
      <xdr:row>8</xdr:row>
      <xdr:rowOff>68418</xdr:rowOff>
    </xdr:from>
    <xdr:to>
      <xdr:col>7</xdr:col>
      <xdr:colOff>788360</xdr:colOff>
      <xdr:row>10</xdr:row>
      <xdr:rowOff>39843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5FECA541-00CD-4318-B762-00C10973C736}"/>
            </a:ext>
          </a:extLst>
        </xdr:cNvPr>
        <xdr:cNvSpPr txBox="1"/>
      </xdr:nvSpPr>
      <xdr:spPr>
        <a:xfrm>
          <a:off x="22805" y="1531458"/>
          <a:ext cx="6312915" cy="3371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lvl="0"/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Si la tasa de interés se expresa como 4% trimestral, encontrar la tasa de interés efectiva anual.</a:t>
          </a:r>
        </a:p>
        <a:p>
          <a:endParaRPr lang="es-GT" sz="1100"/>
        </a:p>
      </xdr:txBody>
    </xdr:sp>
    <xdr:clientData/>
  </xdr:twoCellAnchor>
  <xdr:twoCellAnchor>
    <xdr:from>
      <xdr:col>0</xdr:col>
      <xdr:colOff>32197</xdr:colOff>
      <xdr:row>15</xdr:row>
      <xdr:rowOff>139520</xdr:rowOff>
    </xdr:from>
    <xdr:to>
      <xdr:col>8</xdr:col>
      <xdr:colOff>3555</xdr:colOff>
      <xdr:row>17</xdr:row>
      <xdr:rowOff>116312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A65E4F6D-64CE-4904-9E22-F2E85DEB1181}"/>
            </a:ext>
          </a:extLst>
        </xdr:cNvPr>
        <xdr:cNvSpPr txBox="1"/>
      </xdr:nvSpPr>
      <xdr:spPr>
        <a:xfrm>
          <a:off x="32197" y="2876281"/>
          <a:ext cx="6324935" cy="3416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lvl="0"/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Si la tasa de interés se expresa como 5% trimestral, encontrar la tasa efectiva semestral.</a:t>
          </a:r>
        </a:p>
        <a:p>
          <a:endParaRPr lang="es-GT" sz="1100"/>
        </a:p>
      </xdr:txBody>
    </xdr:sp>
    <xdr:clientData/>
  </xdr:twoCellAnchor>
  <xdr:twoCellAnchor>
    <xdr:from>
      <xdr:col>0</xdr:col>
      <xdr:colOff>50130</xdr:colOff>
      <xdr:row>23</xdr:row>
      <xdr:rowOff>50129</xdr:rowOff>
    </xdr:from>
    <xdr:to>
      <xdr:col>8</xdr:col>
      <xdr:colOff>604630</xdr:colOff>
      <xdr:row>24</xdr:row>
      <xdr:rowOff>145738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926635DF-F0A9-4836-93EE-DA6780188FDD}"/>
            </a:ext>
          </a:extLst>
        </xdr:cNvPr>
        <xdr:cNvSpPr txBox="1"/>
      </xdr:nvSpPr>
      <xdr:spPr>
        <a:xfrm>
          <a:off x="50130" y="4241129"/>
          <a:ext cx="6650500" cy="27782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4. Si la tasa es de 16% anual, </a:t>
          </a:r>
          <a:r>
            <a:rPr lang="es-GT" sz="11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capitalizable continuamente</a:t>
          </a:r>
          <a:r>
            <a:rPr lang="es-GT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, calcular </a:t>
          </a: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la tasa de interés efectiva mensual y</a:t>
          </a:r>
          <a:r>
            <a:rPr lang="es-GT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anual </a:t>
          </a: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anual </a:t>
          </a:r>
        </a:p>
        <a:p>
          <a:endParaRPr lang="es-GT" sz="1100"/>
        </a:p>
      </xdr:txBody>
    </xdr:sp>
    <xdr:clientData/>
  </xdr:twoCellAnchor>
  <xdr:oneCellAnchor>
    <xdr:from>
      <xdr:col>9</xdr:col>
      <xdr:colOff>41589</xdr:colOff>
      <xdr:row>24</xdr:row>
      <xdr:rowOff>171719</xdr:rowOff>
    </xdr:from>
    <xdr:ext cx="6900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CuadroTexto 6">
              <a:extLst>
                <a:ext uri="{FF2B5EF4-FFF2-40B4-BE49-F238E27FC236}">
                  <a16:creationId xmlns:a16="http://schemas.microsoft.com/office/drawing/2014/main" id="{23FC748E-5A1F-4020-ACC6-1A09F12AD51F}"/>
                </a:ext>
              </a:extLst>
            </xdr:cNvPr>
            <xdr:cNvSpPr txBox="1"/>
          </xdr:nvSpPr>
          <xdr:spPr>
            <a:xfrm>
              <a:off x="7189364" y="4550536"/>
              <a:ext cx="6900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𝒊</m:t>
                    </m:r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 </m:t>
                    </m:r>
                    <m:sSup>
                      <m:sSupPr>
                        <m:ctrlPr>
                          <a:rPr lang="es-E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s-ES" sz="1100" b="1" i="1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𝒆</m:t>
                        </m:r>
                      </m:e>
                      <m:sup>
                        <m:r>
                          <a:rPr lang="es-E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𝒓</m:t>
                        </m:r>
                      </m:sup>
                    </m:sSup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</m:oMath>
                </m:oMathPara>
              </a14:m>
              <a:endParaRPr lang="es-GT" sz="1100" b="1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7" name="CuadroTexto 6">
              <a:extLst>
                <a:ext uri="{FF2B5EF4-FFF2-40B4-BE49-F238E27FC236}">
                  <a16:creationId xmlns:a16="http://schemas.microsoft.com/office/drawing/2014/main" id="{23FC748E-5A1F-4020-ACC6-1A09F12AD51F}"/>
                </a:ext>
              </a:extLst>
            </xdr:cNvPr>
            <xdr:cNvSpPr txBox="1"/>
          </xdr:nvSpPr>
          <xdr:spPr>
            <a:xfrm>
              <a:off x="7189364" y="4550536"/>
              <a:ext cx="6900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s-E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𝒊= </a:t>
              </a:r>
              <a:r>
                <a:rPr lang="es-ES" sz="1100" b="1" i="0">
                  <a:solidFill>
                    <a:srgbClr val="FF0000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𝒆^</a:t>
              </a:r>
              <a:r>
                <a:rPr lang="es-E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𝒓−𝟏</a:t>
              </a:r>
              <a:endParaRPr lang="es-GT" sz="1100" b="1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0</xdr:col>
      <xdr:colOff>37421</xdr:colOff>
      <xdr:row>30</xdr:row>
      <xdr:rowOff>3984</xdr:rowOff>
    </xdr:from>
    <xdr:to>
      <xdr:col>10</xdr:col>
      <xdr:colOff>37421</xdr:colOff>
      <xdr:row>31</xdr:row>
      <xdr:rowOff>162901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AB169AE5-49EF-4328-8575-7D1BD8E2C578}"/>
            </a:ext>
          </a:extLst>
        </xdr:cNvPr>
        <xdr:cNvSpPr txBox="1"/>
      </xdr:nvSpPr>
      <xdr:spPr>
        <a:xfrm>
          <a:off x="37421" y="5477505"/>
          <a:ext cx="7941972" cy="34136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5. Un interés de 12% anual </a:t>
          </a:r>
          <a:r>
            <a:rPr lang="es-GT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compuesto </a:t>
          </a:r>
          <a:r>
            <a:rPr lang="es-GT" sz="1100" b="1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mensualmente</a:t>
          </a:r>
          <a:r>
            <a:rPr lang="es-GT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, ¿a </a:t>
          </a: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cuáles tasa nominal y efectiva por 6 meses equivale?</a:t>
          </a:r>
        </a:p>
        <a:p>
          <a:endParaRPr lang="es-GT" sz="1100"/>
        </a:p>
      </xdr:txBody>
    </xdr:sp>
    <xdr:clientData/>
  </xdr:twoCellAnchor>
  <xdr:twoCellAnchor>
    <xdr:from>
      <xdr:col>0</xdr:col>
      <xdr:colOff>80236</xdr:colOff>
      <xdr:row>39</xdr:row>
      <xdr:rowOff>161715</xdr:rowOff>
    </xdr:from>
    <xdr:to>
      <xdr:col>10</xdr:col>
      <xdr:colOff>629305</xdr:colOff>
      <xdr:row>41</xdr:row>
      <xdr:rowOff>138182</xdr:rowOff>
    </xdr:to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8F7E85A7-6977-4D50-A988-0E77B2ECB439}"/>
            </a:ext>
          </a:extLst>
        </xdr:cNvPr>
        <xdr:cNvSpPr txBox="1"/>
      </xdr:nvSpPr>
      <xdr:spPr>
        <a:xfrm>
          <a:off x="80236" y="7277292"/>
          <a:ext cx="8491041" cy="34136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6. Un interés de 12% anual </a:t>
          </a:r>
          <a:r>
            <a:rPr lang="es-GT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compuesto </a:t>
          </a:r>
          <a:r>
            <a:rPr lang="es-GT" sz="1100" b="1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semestralmente.</a:t>
          </a:r>
          <a:r>
            <a:rPr lang="es-GT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, </a:t>
          </a: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¿a cuáles tasa nominal y efectiva por </a:t>
          </a:r>
          <a:r>
            <a:rPr lang="es-GT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 meses equivale</a:t>
          </a: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endParaRPr lang="es-GT" sz="1100"/>
        </a:p>
      </xdr:txBody>
    </xdr:sp>
    <xdr:clientData/>
  </xdr:twoCellAnchor>
  <xdr:twoCellAnchor>
    <xdr:from>
      <xdr:col>0</xdr:col>
      <xdr:colOff>63862</xdr:colOff>
      <xdr:row>48</xdr:row>
      <xdr:rowOff>122514</xdr:rowOff>
    </xdr:from>
    <xdr:to>
      <xdr:col>10</xdr:col>
      <xdr:colOff>612931</xdr:colOff>
      <xdr:row>50</xdr:row>
      <xdr:rowOff>98982</xdr:rowOff>
    </xdr:to>
    <xdr:sp macro="" textlink="">
      <xdr:nvSpPr>
        <xdr:cNvPr id="17" name="CuadroTexto 16">
          <a:extLst>
            <a:ext uri="{FF2B5EF4-FFF2-40B4-BE49-F238E27FC236}">
              <a16:creationId xmlns:a16="http://schemas.microsoft.com/office/drawing/2014/main" id="{ED2CD787-133C-4D19-901F-D37E5D29EB8A}"/>
            </a:ext>
          </a:extLst>
        </xdr:cNvPr>
        <xdr:cNvSpPr txBox="1"/>
      </xdr:nvSpPr>
      <xdr:spPr>
        <a:xfrm>
          <a:off x="63862" y="8880148"/>
          <a:ext cx="8491041" cy="34136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7. Un interés de 12% anual compuesto </a:t>
          </a:r>
          <a:r>
            <a:rPr lang="es-GT" sz="1100" b="1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semestralmente</a:t>
          </a:r>
          <a:r>
            <a:rPr lang="es-GT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. , ¿a </a:t>
          </a: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cuáles tasa nominal y efectiva por </a:t>
          </a:r>
          <a:r>
            <a:rPr lang="es-GT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 meses equivale</a:t>
          </a: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endParaRPr lang="es-GT" sz="1100"/>
        </a:p>
      </xdr:txBody>
    </xdr:sp>
    <xdr:clientData/>
  </xdr:twoCellAnchor>
  <xdr:twoCellAnchor>
    <xdr:from>
      <xdr:col>0</xdr:col>
      <xdr:colOff>16098</xdr:colOff>
      <xdr:row>57</xdr:row>
      <xdr:rowOff>96592</xdr:rowOff>
    </xdr:from>
    <xdr:to>
      <xdr:col>10</xdr:col>
      <xdr:colOff>565167</xdr:colOff>
      <xdr:row>59</xdr:row>
      <xdr:rowOff>73059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9B61C80F-D008-470B-B767-DF6EF87D5852}"/>
            </a:ext>
          </a:extLst>
        </xdr:cNvPr>
        <xdr:cNvSpPr txBox="1"/>
      </xdr:nvSpPr>
      <xdr:spPr>
        <a:xfrm>
          <a:off x="16098" y="10496282"/>
          <a:ext cx="8491041" cy="34136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8. Cual sería la tasa de interés nominal trimestral si se tiene una tasa de interés anual efectivo del 12.7%, compuesto continuo</a:t>
          </a:r>
        </a:p>
        <a:p>
          <a:endParaRPr lang="es-GT" sz="1100"/>
        </a:p>
      </xdr:txBody>
    </xdr:sp>
    <xdr:clientData/>
  </xdr:twoCellAnchor>
  <xdr:twoCellAnchor>
    <xdr:from>
      <xdr:col>0</xdr:col>
      <xdr:colOff>118057</xdr:colOff>
      <xdr:row>65</xdr:row>
      <xdr:rowOff>101958</xdr:rowOff>
    </xdr:from>
    <xdr:to>
      <xdr:col>10</xdr:col>
      <xdr:colOff>667126</xdr:colOff>
      <xdr:row>67</xdr:row>
      <xdr:rowOff>78426</xdr:rowOff>
    </xdr:to>
    <xdr:sp macro="" textlink="">
      <xdr:nvSpPr>
        <xdr:cNvPr id="20" name="CuadroTexto 19">
          <a:extLst>
            <a:ext uri="{FF2B5EF4-FFF2-40B4-BE49-F238E27FC236}">
              <a16:creationId xmlns:a16="http://schemas.microsoft.com/office/drawing/2014/main" id="{FFC8E466-3438-45D1-96FE-A2F4AFD99BF9}"/>
            </a:ext>
          </a:extLst>
        </xdr:cNvPr>
        <xdr:cNvSpPr txBox="1"/>
      </xdr:nvSpPr>
      <xdr:spPr>
        <a:xfrm>
          <a:off x="118057" y="11961254"/>
          <a:ext cx="8491041" cy="34136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9. Cual sería la tasa de interés efectiva mensual si se tiene una tasa del 20% anual capitalizable </a:t>
          </a:r>
          <a:r>
            <a:rPr lang="es-GT" sz="1100" b="1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mensualmente</a:t>
          </a:r>
          <a:r>
            <a:rPr lang="es-GT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endParaRPr lang="es-GT" sz="1100"/>
        </a:p>
      </xdr:txBody>
    </xdr:sp>
    <xdr:clientData/>
  </xdr:twoCellAnchor>
  <xdr:twoCellAnchor editAs="oneCell">
    <xdr:from>
      <xdr:col>0</xdr:col>
      <xdr:colOff>5107</xdr:colOff>
      <xdr:row>2</xdr:row>
      <xdr:rowOff>93041</xdr:rowOff>
    </xdr:from>
    <xdr:to>
      <xdr:col>8</xdr:col>
      <xdr:colOff>67828</xdr:colOff>
      <xdr:row>7</xdr:row>
      <xdr:rowOff>130183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22012929-A109-4ADA-9DDB-C87F0D9C8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07" y="457476"/>
          <a:ext cx="6161896" cy="948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69436</xdr:rowOff>
    </xdr:from>
    <xdr:to>
      <xdr:col>7</xdr:col>
      <xdr:colOff>687456</xdr:colOff>
      <xdr:row>14</xdr:row>
      <xdr:rowOff>125324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B33A90A-1945-4F7C-AF16-EF40C2E31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91610"/>
          <a:ext cx="6021456" cy="781582"/>
        </a:xfrm>
        <a:prstGeom prst="rect">
          <a:avLst/>
        </a:prstGeom>
      </xdr:spPr>
    </xdr:pic>
    <xdr:clientData/>
  </xdr:twoCellAnchor>
  <xdr:twoCellAnchor editAs="oneCell">
    <xdr:from>
      <xdr:col>3</xdr:col>
      <xdr:colOff>538370</xdr:colOff>
      <xdr:row>18</xdr:row>
      <xdr:rowOff>76477</xdr:rowOff>
    </xdr:from>
    <xdr:to>
      <xdr:col>6</xdr:col>
      <xdr:colOff>637761</xdr:colOff>
      <xdr:row>22</xdr:row>
      <xdr:rowOff>77869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7221DC4A-5138-4BAC-8E1D-46BDACD52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24370" y="3356390"/>
          <a:ext cx="2382216" cy="730262"/>
        </a:xfrm>
        <a:prstGeom prst="rect">
          <a:avLst/>
        </a:prstGeom>
      </xdr:spPr>
    </xdr:pic>
    <xdr:clientData/>
  </xdr:twoCellAnchor>
  <xdr:twoCellAnchor editAs="oneCell">
    <xdr:from>
      <xdr:col>1</xdr:col>
      <xdr:colOff>99393</xdr:colOff>
      <xdr:row>25</xdr:row>
      <xdr:rowOff>89176</xdr:rowOff>
    </xdr:from>
    <xdr:to>
      <xdr:col>5</xdr:col>
      <xdr:colOff>717414</xdr:colOff>
      <xdr:row>29</xdr:row>
      <xdr:rowOff>51408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B883531-60C5-4DCE-97B2-5EE4E6C47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1393" y="4644611"/>
          <a:ext cx="3666021" cy="691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173950</xdr:rowOff>
    </xdr:from>
    <xdr:to>
      <xdr:col>10</xdr:col>
      <xdr:colOff>16565</xdr:colOff>
      <xdr:row>38</xdr:row>
      <xdr:rowOff>150862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ACCB809A-5500-44C6-91AC-40070F65E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822689"/>
          <a:ext cx="7677978" cy="1252434"/>
        </a:xfrm>
        <a:prstGeom prst="rect">
          <a:avLst/>
        </a:prstGeom>
      </xdr:spPr>
    </xdr:pic>
    <xdr:clientData/>
  </xdr:twoCellAnchor>
  <xdr:twoCellAnchor editAs="oneCell">
    <xdr:from>
      <xdr:col>2</xdr:col>
      <xdr:colOff>753715</xdr:colOff>
      <xdr:row>42</xdr:row>
      <xdr:rowOff>2242</xdr:rowOff>
    </xdr:from>
    <xdr:to>
      <xdr:col>8</xdr:col>
      <xdr:colOff>238262</xdr:colOff>
      <xdr:row>47</xdr:row>
      <xdr:rowOff>179042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BBA62CF8-4005-48D2-953F-E56B306BA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77715" y="7655372"/>
          <a:ext cx="4056547" cy="108788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51</xdr:row>
      <xdr:rowOff>172714</xdr:rowOff>
    </xdr:from>
    <xdr:to>
      <xdr:col>10</xdr:col>
      <xdr:colOff>612914</xdr:colOff>
      <xdr:row>56</xdr:row>
      <xdr:rowOff>82710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A76E5C71-DF9B-4BDD-9F54-8CE84886B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" y="9465801"/>
          <a:ext cx="8274326" cy="8210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131066</xdr:rowOff>
    </xdr:from>
    <xdr:to>
      <xdr:col>9</xdr:col>
      <xdr:colOff>531827</xdr:colOff>
      <xdr:row>65</xdr:row>
      <xdr:rowOff>66894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EA02001B-4994-423F-B49F-9D43DE61F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0808591"/>
          <a:ext cx="7427927" cy="1021678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438150</xdr:colOff>
      <xdr:row>67</xdr:row>
      <xdr:rowOff>161925</xdr:rowOff>
    </xdr:from>
    <xdr:to>
      <xdr:col>9</xdr:col>
      <xdr:colOff>39082</xdr:colOff>
      <xdr:row>75</xdr:row>
      <xdr:rowOff>142875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3AE3DE90-6118-4441-98C3-92DBDADAF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38150" y="12287250"/>
          <a:ext cx="6497032" cy="14287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123825</xdr:rowOff>
    </xdr:from>
    <xdr:to>
      <xdr:col>7</xdr:col>
      <xdr:colOff>458164</xdr:colOff>
      <xdr:row>13</xdr:row>
      <xdr:rowOff>64625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79E1E0C-83BC-4B04-921E-7205AB06D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3825"/>
          <a:ext cx="5775284" cy="22919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28575</xdr:rowOff>
    </xdr:from>
    <xdr:to>
      <xdr:col>7</xdr:col>
      <xdr:colOff>409937</xdr:colOff>
      <xdr:row>28</xdr:row>
      <xdr:rowOff>45561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E9DFF35-F29E-40AF-8FF8-7773E3038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60537"/>
          <a:ext cx="5727057" cy="25489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168275</xdr:rowOff>
    </xdr:from>
    <xdr:to>
      <xdr:col>7</xdr:col>
      <xdr:colOff>421993</xdr:colOff>
      <xdr:row>45</xdr:row>
      <xdr:rowOff>77298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448B99C-7385-4674-A0F1-FB95522AF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413053"/>
          <a:ext cx="5739113" cy="280269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47</xdr:row>
      <xdr:rowOff>95250</xdr:rowOff>
    </xdr:from>
    <xdr:to>
      <xdr:col>7</xdr:col>
      <xdr:colOff>434051</xdr:colOff>
      <xdr:row>61</xdr:row>
      <xdr:rowOff>133350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820644E-6775-46FC-ABAB-9BD2BB6E3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" y="8595408"/>
          <a:ext cx="5751170" cy="25700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123824</xdr:rowOff>
    </xdr:from>
    <xdr:to>
      <xdr:col>7</xdr:col>
      <xdr:colOff>409937</xdr:colOff>
      <xdr:row>79</xdr:row>
      <xdr:rowOff>95250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6B5E73A-FCC4-425A-ABC5-B825E324D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698508"/>
          <a:ext cx="5727057" cy="26842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126919</xdr:rowOff>
    </xdr:from>
    <xdr:to>
      <xdr:col>7</xdr:col>
      <xdr:colOff>385823</xdr:colOff>
      <xdr:row>96</xdr:row>
      <xdr:rowOff>104016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F099112C-8C08-4CAC-A21E-F53777AD9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4776128"/>
          <a:ext cx="5702943" cy="26899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180189</xdr:rowOff>
    </xdr:from>
    <xdr:to>
      <xdr:col>7</xdr:col>
      <xdr:colOff>421994</xdr:colOff>
      <xdr:row>114</xdr:row>
      <xdr:rowOff>89660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2E7A1EF4-4AC5-4B3A-B48D-9980584E3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7542214"/>
          <a:ext cx="5739114" cy="31648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153565</xdr:rowOff>
    </xdr:from>
    <xdr:to>
      <xdr:col>7</xdr:col>
      <xdr:colOff>464465</xdr:colOff>
      <xdr:row>132</xdr:row>
      <xdr:rowOff>120987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1FB9EE65-E3C2-4FD6-9342-34716FA5C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0951824"/>
          <a:ext cx="5781585" cy="30419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8762</xdr:rowOff>
    </xdr:from>
    <xdr:to>
      <xdr:col>7</xdr:col>
      <xdr:colOff>458165</xdr:colOff>
      <xdr:row>155</xdr:row>
      <xdr:rowOff>102932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7CE8C0B0-3159-442C-B334-4B8C95BD2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4424110"/>
          <a:ext cx="5775285" cy="37112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8</xdr:col>
      <xdr:colOff>524704</xdr:colOff>
      <xdr:row>11</xdr:row>
      <xdr:rowOff>64703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07469C7-E85F-43D8-9CB8-69DECD217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6781800" cy="2058602"/>
        </a:xfrm>
        <a:prstGeom prst="rect">
          <a:avLst/>
        </a:prstGeom>
      </xdr:spPr>
    </xdr:pic>
    <xdr:clientData/>
  </xdr:twoCellAnchor>
  <xdr:oneCellAnchor>
    <xdr:from>
      <xdr:col>1</xdr:col>
      <xdr:colOff>471150</xdr:colOff>
      <xdr:row>14</xdr:row>
      <xdr:rowOff>53259</xdr:rowOff>
    </xdr:from>
    <xdr:ext cx="1206548" cy="3182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CuadroTexto 2">
              <a:extLst>
                <a:ext uri="{FF2B5EF4-FFF2-40B4-BE49-F238E27FC236}">
                  <a16:creationId xmlns:a16="http://schemas.microsoft.com/office/drawing/2014/main" id="{6C273361-8B15-44EA-8F88-F326E6E3E294}"/>
                </a:ext>
              </a:extLst>
            </xdr:cNvPr>
            <xdr:cNvSpPr txBox="1"/>
          </xdr:nvSpPr>
          <xdr:spPr>
            <a:xfrm>
              <a:off x="7364075" y="593009"/>
              <a:ext cx="1206548" cy="3182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𝒊</m:t>
                    </m:r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 </m:t>
                    </m:r>
                    <m:sSup>
                      <m:sSupPr>
                        <m:ctrlPr>
                          <a:rPr lang="es-E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s-ES" sz="1100" b="1" i="1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dPr>
                          <m:e>
                            <m:r>
                              <a:rPr lang="es-ES" sz="1100" b="1" i="1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𝟏</m:t>
                            </m:r>
                            <m:r>
                              <a:rPr lang="es-ES" sz="1100" b="1" i="1">
                                <a:solidFill>
                                  <a:srgbClr val="FF0000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+ </m:t>
                            </m:r>
                            <m:f>
                              <m:fPr>
                                <m:ctrlPr>
                                  <a:rPr lang="es-ES" sz="1100" b="1" i="1">
                                    <a:solidFill>
                                      <a:srgbClr val="FF0000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fPr>
                              <m:num>
                                <m:r>
                                  <a:rPr lang="es-ES" sz="1100" b="1" i="1">
                                    <a:solidFill>
                                      <a:srgbClr val="FF0000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𝒓</m:t>
                                </m:r>
                              </m:num>
                              <m:den>
                                <m:r>
                                  <a:rPr lang="es-ES" sz="1100" b="1" i="1">
                                    <a:solidFill>
                                      <a:srgbClr val="FF0000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𝒎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s-E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𝒎</m:t>
                        </m:r>
                      </m:sup>
                    </m:sSup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</m:oMath>
                </m:oMathPara>
              </a14:m>
              <a:endParaRPr lang="es-GT" sz="1100" b="1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3" name="CuadroTexto 2">
              <a:extLst>
                <a:ext uri="{FF2B5EF4-FFF2-40B4-BE49-F238E27FC236}">
                  <a16:creationId xmlns:a16="http://schemas.microsoft.com/office/drawing/2014/main" id="{6C273361-8B15-44EA-8F88-F326E6E3E294}"/>
                </a:ext>
              </a:extLst>
            </xdr:cNvPr>
            <xdr:cNvSpPr txBox="1"/>
          </xdr:nvSpPr>
          <xdr:spPr>
            <a:xfrm>
              <a:off x="7364075" y="593009"/>
              <a:ext cx="1206548" cy="3182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s-E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𝒊= </a:t>
              </a:r>
              <a:r>
                <a:rPr lang="es-ES" sz="1100" b="1" i="0">
                  <a:solidFill>
                    <a:srgbClr val="FF0000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(𝟏+ 𝒓/𝒎)^</a:t>
              </a:r>
              <a:r>
                <a:rPr lang="es-E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𝒎−𝟏</a:t>
              </a:r>
              <a:endParaRPr lang="es-GT" sz="1100" b="1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85724</xdr:colOff>
      <xdr:row>21</xdr:row>
      <xdr:rowOff>40356</xdr:rowOff>
    </xdr:from>
    <xdr:to>
      <xdr:col>8</xdr:col>
      <xdr:colOff>516855</xdr:colOff>
      <xdr:row>30</xdr:row>
      <xdr:rowOff>37817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1C0B4BB6-00A9-45DA-934D-A158FC3C0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4" y="3866921"/>
          <a:ext cx="6684501" cy="1637418"/>
        </a:xfrm>
        <a:prstGeom prst="rect">
          <a:avLst/>
        </a:prstGeom>
      </xdr:spPr>
    </xdr:pic>
    <xdr:clientData/>
  </xdr:twoCellAnchor>
  <xdr:oneCellAnchor>
    <xdr:from>
      <xdr:col>9</xdr:col>
      <xdr:colOff>41589</xdr:colOff>
      <xdr:row>22</xdr:row>
      <xdr:rowOff>171719</xdr:rowOff>
    </xdr:from>
    <xdr:ext cx="6900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CuadroTexto 4">
              <a:extLst>
                <a:ext uri="{FF2B5EF4-FFF2-40B4-BE49-F238E27FC236}">
                  <a16:creationId xmlns:a16="http://schemas.microsoft.com/office/drawing/2014/main" id="{0667A9A4-04E5-4EB7-ACE1-883DFFB95341}"/>
                </a:ext>
              </a:extLst>
            </xdr:cNvPr>
            <xdr:cNvSpPr txBox="1"/>
          </xdr:nvSpPr>
          <xdr:spPr>
            <a:xfrm>
              <a:off x="6940864" y="4515119"/>
              <a:ext cx="6900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𝒊</m:t>
                    </m:r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 </m:t>
                    </m:r>
                    <m:sSup>
                      <m:sSupPr>
                        <m:ctrlPr>
                          <a:rPr lang="es-E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s-ES" sz="1100" b="1" i="1">
                            <a:solidFill>
                              <a:srgbClr val="FF0000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𝒆</m:t>
                        </m:r>
                      </m:e>
                      <m:sup>
                        <m:r>
                          <a:rPr lang="es-E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𝒓</m:t>
                        </m:r>
                      </m:sup>
                    </m:sSup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es-E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</m:oMath>
                </m:oMathPara>
              </a14:m>
              <a:endParaRPr lang="es-GT" sz="1100" b="1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CuadroTexto 4">
              <a:extLst>
                <a:ext uri="{FF2B5EF4-FFF2-40B4-BE49-F238E27FC236}">
                  <a16:creationId xmlns:a16="http://schemas.microsoft.com/office/drawing/2014/main" id="{0667A9A4-04E5-4EB7-ACE1-883DFFB95341}"/>
                </a:ext>
              </a:extLst>
            </xdr:cNvPr>
            <xdr:cNvSpPr txBox="1"/>
          </xdr:nvSpPr>
          <xdr:spPr>
            <a:xfrm>
              <a:off x="6940864" y="4515119"/>
              <a:ext cx="6900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s-E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𝒊= </a:t>
              </a:r>
              <a:r>
                <a:rPr lang="es-ES" sz="1100" b="1" i="0">
                  <a:solidFill>
                    <a:srgbClr val="FF0000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𝒆^</a:t>
              </a:r>
              <a:r>
                <a:rPr lang="es-E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𝒓−𝟏</a:t>
              </a:r>
              <a:endParaRPr lang="es-GT" sz="1100" b="1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46</xdr:row>
      <xdr:rowOff>27794</xdr:rowOff>
    </xdr:from>
    <xdr:to>
      <xdr:col>8</xdr:col>
      <xdr:colOff>151684</xdr:colOff>
      <xdr:row>55</xdr:row>
      <xdr:rowOff>114736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ADF92B6-D454-447E-9388-83FF24EA0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352644"/>
          <a:ext cx="6405606" cy="171571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62</xdr:row>
      <xdr:rowOff>57089</xdr:rowOff>
    </xdr:from>
    <xdr:to>
      <xdr:col>8</xdr:col>
      <xdr:colOff>75504</xdr:colOff>
      <xdr:row>70</xdr:row>
      <xdr:rowOff>73411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F07E156-CBBC-489D-B4B3-64417EBC6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" y="11277539"/>
          <a:ext cx="6294501" cy="14641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77428</xdr:rowOff>
    </xdr:from>
    <xdr:to>
      <xdr:col>8</xdr:col>
      <xdr:colOff>123955</xdr:colOff>
      <xdr:row>86</xdr:row>
      <xdr:rowOff>131995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5408D3E-0230-49F8-92EC-4FF733350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108167"/>
          <a:ext cx="6380500" cy="1694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8283</xdr:rowOff>
    </xdr:from>
    <xdr:to>
      <xdr:col>8</xdr:col>
      <xdr:colOff>0</xdr:colOff>
      <xdr:row>104</xdr:row>
      <xdr:rowOff>92115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759DF8CD-328C-45C4-A899-344C0A00E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6954500"/>
          <a:ext cx="6253370" cy="20882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121859</xdr:rowOff>
    </xdr:from>
    <xdr:to>
      <xdr:col>8</xdr:col>
      <xdr:colOff>7040</xdr:colOff>
      <xdr:row>120</xdr:row>
      <xdr:rowOff>133448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97D64BEB-1C7C-4DA7-B99A-B191F85BF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530207"/>
          <a:ext cx="6269935" cy="1469328"/>
        </a:xfrm>
        <a:prstGeom prst="rect">
          <a:avLst/>
        </a:prstGeom>
      </xdr:spPr>
    </xdr:pic>
    <xdr:clientData/>
  </xdr:twoCellAnchor>
  <xdr:twoCellAnchor editAs="oneCell">
    <xdr:from>
      <xdr:col>0</xdr:col>
      <xdr:colOff>10214</xdr:colOff>
      <xdr:row>126</xdr:row>
      <xdr:rowOff>124570</xdr:rowOff>
    </xdr:from>
    <xdr:to>
      <xdr:col>7</xdr:col>
      <xdr:colOff>619767</xdr:colOff>
      <xdr:row>139</xdr:row>
      <xdr:rowOff>74543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D4BFEFDF-EA09-45DF-AF08-35E6A587E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214" y="23083961"/>
          <a:ext cx="6104098" cy="23187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140805</xdr:rowOff>
    </xdr:from>
    <xdr:to>
      <xdr:col>7</xdr:col>
      <xdr:colOff>656258</xdr:colOff>
      <xdr:row>159</xdr:row>
      <xdr:rowOff>68488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07A393F-D512-4172-A129-1069633E1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6926762"/>
          <a:ext cx="6153978" cy="21142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163813</xdr:rowOff>
    </xdr:from>
    <xdr:to>
      <xdr:col>7</xdr:col>
      <xdr:colOff>581714</xdr:colOff>
      <xdr:row>182</xdr:row>
      <xdr:rowOff>118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427A298-BEFF-4050-8005-5D48EDC2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1322987"/>
          <a:ext cx="6079434" cy="18375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47779</xdr:rowOff>
    </xdr:from>
    <xdr:to>
      <xdr:col>7</xdr:col>
      <xdr:colOff>616088</xdr:colOff>
      <xdr:row>204</xdr:row>
      <xdr:rowOff>29322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28EBFF9C-9172-4129-AB39-C55448AFF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4669083"/>
          <a:ext cx="6104283" cy="25325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1478</xdr:rowOff>
    </xdr:from>
    <xdr:to>
      <xdr:col>7</xdr:col>
      <xdr:colOff>581715</xdr:colOff>
      <xdr:row>225</xdr:row>
      <xdr:rowOff>77695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78C0B19-F3BA-4857-BF0C-2B73A2AD9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8996000"/>
          <a:ext cx="6076260" cy="20806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</xdr:row>
      <xdr:rowOff>1809</xdr:rowOff>
    </xdr:from>
    <xdr:to>
      <xdr:col>7</xdr:col>
      <xdr:colOff>646043</xdr:colOff>
      <xdr:row>243</xdr:row>
      <xdr:rowOff>41017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ECF8B8B3-2F63-4D33-BF7B-F35BA0EE1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2458461"/>
          <a:ext cx="6137413" cy="18613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34201</xdr:rowOff>
    </xdr:from>
    <xdr:to>
      <xdr:col>7</xdr:col>
      <xdr:colOff>753724</xdr:colOff>
      <xdr:row>260</xdr:row>
      <xdr:rowOff>68592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E96BD52-D76D-48BE-A638-BB1B5A5A2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5952984"/>
          <a:ext cx="6241919" cy="14953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268</xdr:row>
      <xdr:rowOff>86000</xdr:rowOff>
    </xdr:from>
    <xdr:to>
      <xdr:col>7</xdr:col>
      <xdr:colOff>598280</xdr:colOff>
      <xdr:row>280</xdr:row>
      <xdr:rowOff>101932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79E8FC7D-4819-4A0C-98EF-A524CB52B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8920261"/>
          <a:ext cx="6096000" cy="2202541"/>
        </a:xfrm>
        <a:prstGeom prst="rect">
          <a:avLst/>
        </a:prstGeom>
      </xdr:spPr>
    </xdr:pic>
    <xdr:clientData/>
  </xdr:twoCellAnchor>
  <xdr:twoCellAnchor editAs="oneCell">
    <xdr:from>
      <xdr:col>11</xdr:col>
      <xdr:colOff>344557</xdr:colOff>
      <xdr:row>0</xdr:row>
      <xdr:rowOff>0</xdr:rowOff>
    </xdr:from>
    <xdr:to>
      <xdr:col>24</xdr:col>
      <xdr:colOff>48612</xdr:colOff>
      <xdr:row>62</xdr:row>
      <xdr:rowOff>33498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D8326455-2A77-43CE-822B-CCD2FF767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144000" y="0"/>
          <a:ext cx="10040751" cy="11536385"/>
        </a:xfrm>
        <a:prstGeom prst="rect">
          <a:avLst/>
        </a:prstGeom>
      </xdr:spPr>
    </xdr:pic>
    <xdr:clientData/>
  </xdr:twoCellAnchor>
  <xdr:twoCellAnchor editAs="oneCell">
    <xdr:from>
      <xdr:col>11</xdr:col>
      <xdr:colOff>318053</xdr:colOff>
      <xdr:row>62</xdr:row>
      <xdr:rowOff>19878</xdr:rowOff>
    </xdr:from>
    <xdr:to>
      <xdr:col>23</xdr:col>
      <xdr:colOff>750554</xdr:colOff>
      <xdr:row>112</xdr:row>
      <xdr:rowOff>22001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8601E09-F3A1-46C5-B4CC-DDADAA08C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117496" y="11522765"/>
          <a:ext cx="9974067" cy="9278645"/>
        </a:xfrm>
        <a:prstGeom prst="rect">
          <a:avLst/>
        </a:prstGeom>
      </xdr:spPr>
    </xdr:pic>
    <xdr:clientData/>
  </xdr:twoCellAnchor>
  <xdr:twoCellAnchor editAs="oneCell">
    <xdr:from>
      <xdr:col>11</xdr:col>
      <xdr:colOff>708991</xdr:colOff>
      <xdr:row>111</xdr:row>
      <xdr:rowOff>165652</xdr:rowOff>
    </xdr:from>
    <xdr:to>
      <xdr:col>22</xdr:col>
      <xdr:colOff>431463</xdr:colOff>
      <xdr:row>154</xdr:row>
      <xdr:rowOff>56591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413B8482-6B1C-4B52-8088-6FD522258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08434" y="20759530"/>
          <a:ext cx="8468907" cy="786874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B30A26-52D9-466C-A5FC-A79D7513DAA0}">
  <dimension ref="A4:J76"/>
  <sheetViews>
    <sheetView topLeftCell="A16" zoomScaleNormal="100" workbookViewId="0">
      <selection activeCell="K18" sqref="K18"/>
    </sheetView>
  </sheetViews>
  <sheetFormatPr baseColWidth="10" defaultRowHeight="14.4" x14ac:dyDescent="0.3"/>
  <cols>
    <col min="9" max="9" width="11.44140625" bestFit="1" customWidth="1"/>
  </cols>
  <sheetData>
    <row r="4" spans="1:10" x14ac:dyDescent="0.3">
      <c r="A4" s="12"/>
      <c r="B4" s="13"/>
    </row>
    <row r="5" spans="1:10" x14ac:dyDescent="0.3">
      <c r="E5" s="1"/>
    </row>
    <row r="7" spans="1:10" x14ac:dyDescent="0.3">
      <c r="H7" s="14"/>
      <c r="J7" s="11" t="s">
        <v>0</v>
      </c>
    </row>
    <row r="8" spans="1:10" x14ac:dyDescent="0.3">
      <c r="J8" s="3" t="s">
        <v>1</v>
      </c>
    </row>
    <row r="9" spans="1:10" x14ac:dyDescent="0.3">
      <c r="J9" s="11" t="s">
        <v>2</v>
      </c>
    </row>
    <row r="12" spans="1:10" x14ac:dyDescent="0.3">
      <c r="A12" s="12"/>
      <c r="B12" s="13"/>
      <c r="I12" s="24">
        <f>EFFECT(16%,4)</f>
        <v>0.16985856000000021</v>
      </c>
    </row>
    <row r="13" spans="1:10" x14ac:dyDescent="0.3">
      <c r="C13" s="1"/>
      <c r="E13" s="1"/>
      <c r="H13" s="4"/>
    </row>
    <row r="14" spans="1:10" x14ac:dyDescent="0.3">
      <c r="I14" s="14"/>
    </row>
    <row r="19" spans="1:10" x14ac:dyDescent="0.3">
      <c r="A19" s="15"/>
      <c r="B19" s="16"/>
      <c r="C19" s="5"/>
      <c r="D19" s="5"/>
      <c r="E19" s="5"/>
      <c r="F19" s="5"/>
      <c r="G19" s="5"/>
      <c r="H19" s="5"/>
      <c r="I19" s="5"/>
      <c r="J19" s="5"/>
    </row>
    <row r="20" spans="1:10" x14ac:dyDescent="0.3">
      <c r="A20" s="5" t="s">
        <v>3</v>
      </c>
      <c r="B20" s="17"/>
      <c r="C20" s="5"/>
      <c r="D20" s="5"/>
      <c r="E20" s="17"/>
      <c r="F20" s="5"/>
      <c r="G20" s="5"/>
      <c r="H20" s="24">
        <f>EFFECT(10%,2)</f>
        <v>0.10250000000000004</v>
      </c>
      <c r="I20" s="5"/>
      <c r="J20" s="5"/>
    </row>
    <row r="21" spans="1:10" x14ac:dyDescent="0.3">
      <c r="A21" s="5" t="s">
        <v>4</v>
      </c>
      <c r="B21" s="5"/>
      <c r="C21" s="5"/>
      <c r="D21" s="18"/>
      <c r="E21" s="5"/>
      <c r="F21" s="5"/>
      <c r="G21" s="5"/>
      <c r="H21" s="5"/>
      <c r="I21" s="19"/>
      <c r="J21" s="14"/>
    </row>
    <row r="22" spans="1:10" x14ac:dyDescent="0.3">
      <c r="A22" s="5" t="s">
        <v>5</v>
      </c>
      <c r="B22" s="5"/>
      <c r="C22" s="5"/>
      <c r="D22" s="5"/>
      <c r="E22" s="5"/>
      <c r="F22" s="5"/>
      <c r="G22" s="5"/>
      <c r="H22" s="5"/>
      <c r="I22" s="5"/>
      <c r="J22" s="5"/>
    </row>
    <row r="23" spans="1:10" x14ac:dyDescent="0.3">
      <c r="A23" s="5" t="s">
        <v>6</v>
      </c>
      <c r="C23" s="25">
        <v>0.1</v>
      </c>
    </row>
    <row r="27" spans="1:10" x14ac:dyDescent="0.3">
      <c r="F27" s="14"/>
      <c r="G27" s="24">
        <f>EXP(0.16)-1</f>
        <v>0.17351087099181028</v>
      </c>
    </row>
    <row r="28" spans="1:10" x14ac:dyDescent="0.3">
      <c r="F28" s="6"/>
    </row>
    <row r="29" spans="1:10" x14ac:dyDescent="0.3">
      <c r="F29" s="14"/>
      <c r="G29" s="24">
        <f>EXP(0.16/12)-1</f>
        <v>1.3422618604342462E-2</v>
      </c>
    </row>
    <row r="30" spans="1:10" x14ac:dyDescent="0.3">
      <c r="F30" s="2"/>
    </row>
    <row r="34" spans="1:10" x14ac:dyDescent="0.3">
      <c r="A34" s="5"/>
      <c r="B34" s="5"/>
      <c r="C34" s="5"/>
      <c r="D34" s="5"/>
      <c r="E34" s="5"/>
      <c r="F34" s="5"/>
      <c r="G34" s="20"/>
      <c r="H34" s="5"/>
    </row>
    <row r="35" spans="1:10" x14ac:dyDescent="0.3">
      <c r="A35" s="5"/>
      <c r="B35" s="5"/>
      <c r="C35" s="5"/>
      <c r="D35" s="5"/>
      <c r="E35" s="5"/>
      <c r="F35" s="5"/>
      <c r="G35" s="5"/>
      <c r="H35" s="5"/>
    </row>
    <row r="36" spans="1:10" x14ac:dyDescent="0.3">
      <c r="A36" s="5"/>
      <c r="B36" s="5"/>
      <c r="C36" s="5"/>
      <c r="D36" s="5"/>
      <c r="E36" s="5"/>
      <c r="F36" s="5"/>
      <c r="G36" s="5"/>
      <c r="H36" s="5"/>
      <c r="I36" s="5"/>
      <c r="J36" s="5"/>
    </row>
    <row r="37" spans="1:10" x14ac:dyDescent="0.3">
      <c r="A37" s="5"/>
      <c r="B37" s="5"/>
      <c r="C37" s="5"/>
      <c r="D37" s="5"/>
      <c r="E37" s="5"/>
      <c r="F37" s="5"/>
      <c r="G37" s="5"/>
      <c r="H37" s="5"/>
      <c r="I37" s="5"/>
      <c r="J37" s="5"/>
    </row>
    <row r="38" spans="1:10" x14ac:dyDescent="0.3">
      <c r="A38" s="5"/>
      <c r="B38" s="5"/>
      <c r="C38" s="5"/>
      <c r="D38" s="5"/>
      <c r="E38" s="5"/>
      <c r="F38" s="14"/>
      <c r="G38" s="5"/>
      <c r="H38" s="5"/>
      <c r="I38" s="6"/>
      <c r="J38" s="7"/>
    </row>
    <row r="39" spans="1:10" x14ac:dyDescent="0.3">
      <c r="A39" s="5"/>
      <c r="B39" s="5"/>
      <c r="C39" s="5"/>
      <c r="D39" s="5"/>
      <c r="E39" s="5"/>
      <c r="F39" s="5"/>
      <c r="G39" s="5"/>
      <c r="H39" s="5"/>
      <c r="I39" s="5"/>
      <c r="J39" s="5"/>
    </row>
    <row r="40" spans="1:10" x14ac:dyDescent="0.3">
      <c r="A40" s="5"/>
      <c r="B40" s="7"/>
      <c r="C40" s="7"/>
      <c r="D40" s="7"/>
      <c r="E40" s="5"/>
      <c r="F40" s="5"/>
      <c r="G40" s="5"/>
      <c r="H40" s="5"/>
      <c r="I40" s="5"/>
      <c r="J40" s="5"/>
    </row>
    <row r="41" spans="1:10" x14ac:dyDescent="0.3">
      <c r="A41" s="5"/>
      <c r="B41" s="5"/>
      <c r="C41" s="5"/>
      <c r="D41" s="5"/>
      <c r="E41" s="5"/>
      <c r="F41" s="5"/>
      <c r="G41" s="8"/>
      <c r="H41" s="5"/>
      <c r="I41" s="5"/>
      <c r="J41" s="5"/>
    </row>
    <row r="43" spans="1:10" x14ac:dyDescent="0.3">
      <c r="A43" t="s">
        <v>7</v>
      </c>
    </row>
    <row r="44" spans="1:10" x14ac:dyDescent="0.3">
      <c r="A44" s="5" t="s">
        <v>10</v>
      </c>
      <c r="B44" s="5"/>
      <c r="C44" s="5"/>
      <c r="D44" s="5"/>
      <c r="E44" s="5"/>
      <c r="F44" s="5"/>
      <c r="G44" s="20"/>
      <c r="H44" s="5"/>
      <c r="I44" s="5"/>
      <c r="J44" s="5"/>
    </row>
    <row r="45" spans="1:10" x14ac:dyDescent="0.3">
      <c r="A45" s="5" t="s">
        <v>8</v>
      </c>
      <c r="B45" s="5"/>
      <c r="C45" s="5"/>
      <c r="D45" s="5"/>
      <c r="E45" s="5"/>
      <c r="F45" s="5"/>
      <c r="G45" s="5"/>
      <c r="H45" s="5"/>
      <c r="I45" s="5"/>
      <c r="J45" s="5"/>
    </row>
    <row r="46" spans="1:10" x14ac:dyDescent="0.3">
      <c r="A46" s="5" t="s">
        <v>9</v>
      </c>
      <c r="B46" s="5"/>
      <c r="C46" s="5"/>
      <c r="D46" s="5"/>
      <c r="E46" s="5"/>
      <c r="F46" s="5"/>
      <c r="G46" s="5"/>
      <c r="H46" s="5"/>
      <c r="I46" s="5"/>
      <c r="J46" s="5"/>
    </row>
    <row r="47" spans="1:10" x14ac:dyDescent="0.3">
      <c r="A47" s="5"/>
      <c r="B47" s="5"/>
      <c r="C47" s="5"/>
      <c r="D47" s="5"/>
      <c r="E47" s="5"/>
      <c r="F47" s="5"/>
      <c r="G47" s="14"/>
      <c r="H47" s="5"/>
      <c r="I47" s="21"/>
      <c r="J47" s="5"/>
    </row>
    <row r="49" spans="1:9" x14ac:dyDescent="0.3">
      <c r="I49" s="6"/>
    </row>
    <row r="52" spans="1:9" x14ac:dyDescent="0.3">
      <c r="F52" s="20"/>
    </row>
    <row r="56" spans="1:9" x14ac:dyDescent="0.3">
      <c r="G56" s="14"/>
    </row>
    <row r="59" spans="1:9" x14ac:dyDescent="0.3">
      <c r="A59" s="5"/>
      <c r="B59" s="5"/>
      <c r="C59" s="5"/>
      <c r="D59" s="5"/>
      <c r="E59" s="5"/>
      <c r="F59" s="5"/>
      <c r="G59" s="5"/>
      <c r="H59" s="5"/>
    </row>
    <row r="60" spans="1:9" x14ac:dyDescent="0.3">
      <c r="A60" s="5"/>
      <c r="B60" s="5"/>
      <c r="C60" s="5"/>
      <c r="D60" s="5"/>
      <c r="E60" s="5"/>
      <c r="F60" s="5"/>
      <c r="G60" s="5"/>
      <c r="H60" s="5"/>
    </row>
    <row r="61" spans="1:9" x14ac:dyDescent="0.3">
      <c r="A61" s="5"/>
      <c r="B61" s="5"/>
      <c r="C61" s="5"/>
      <c r="D61" s="5"/>
      <c r="E61" s="5"/>
      <c r="F61" s="5"/>
      <c r="G61" s="5"/>
      <c r="H61" s="5"/>
    </row>
    <row r="62" spans="1:9" x14ac:dyDescent="0.3">
      <c r="A62" s="5"/>
      <c r="B62" s="5"/>
      <c r="C62" s="5"/>
      <c r="E62" s="5"/>
      <c r="F62" s="5"/>
      <c r="G62" s="5"/>
      <c r="H62" s="5"/>
    </row>
    <row r="63" spans="1:9" x14ac:dyDescent="0.3">
      <c r="A63" s="5"/>
      <c r="B63" s="5"/>
      <c r="C63" s="5"/>
      <c r="D63" s="5"/>
      <c r="E63" s="5"/>
      <c r="F63" s="5"/>
      <c r="G63" s="6"/>
      <c r="H63" s="5"/>
    </row>
    <row r="64" spans="1:9" x14ac:dyDescent="0.3">
      <c r="A64" s="5"/>
      <c r="B64" s="5"/>
      <c r="C64" s="5"/>
      <c r="D64" s="5"/>
      <c r="E64" s="5"/>
      <c r="F64" s="5"/>
      <c r="G64" s="5"/>
      <c r="H64" s="5"/>
      <c r="I64" s="22"/>
    </row>
    <row r="65" spans="1:8" x14ac:dyDescent="0.3">
      <c r="A65" s="9"/>
      <c r="B65" s="5"/>
      <c r="C65" s="5"/>
      <c r="D65" s="5"/>
    </row>
    <row r="66" spans="1:8" x14ac:dyDescent="0.3">
      <c r="A66" s="5"/>
      <c r="B66" s="5"/>
      <c r="C66" s="8"/>
      <c r="D66" s="5"/>
    </row>
    <row r="67" spans="1:8" x14ac:dyDescent="0.3">
      <c r="A67" s="5"/>
      <c r="B67" s="5"/>
      <c r="C67" s="5"/>
      <c r="D67" s="5"/>
    </row>
    <row r="68" spans="1:8" x14ac:dyDescent="0.3">
      <c r="A68" s="5"/>
      <c r="B68" s="5"/>
      <c r="C68" s="5"/>
      <c r="D68" s="5"/>
    </row>
    <row r="69" spans="1:8" x14ac:dyDescent="0.3">
      <c r="A69" s="5"/>
      <c r="B69" s="10"/>
      <c r="C69" s="5"/>
      <c r="D69" s="5"/>
      <c r="E69" s="5"/>
      <c r="F69" s="23"/>
      <c r="G69" s="5"/>
      <c r="H69" s="5"/>
    </row>
    <row r="70" spans="1:8" x14ac:dyDescent="0.3">
      <c r="A70" s="5"/>
      <c r="B70" s="5"/>
      <c r="C70" s="5"/>
      <c r="D70" s="5"/>
      <c r="E70" s="5"/>
      <c r="F70" s="5"/>
      <c r="G70" s="5"/>
      <c r="H70" s="5"/>
    </row>
    <row r="71" spans="1:8" x14ac:dyDescent="0.3">
      <c r="A71" s="5"/>
      <c r="B71" s="5"/>
      <c r="C71" s="5"/>
      <c r="D71" s="5"/>
      <c r="E71" s="5"/>
      <c r="F71" s="5"/>
      <c r="G71" s="5"/>
      <c r="H71" s="5"/>
    </row>
    <row r="72" spans="1:8" x14ac:dyDescent="0.3">
      <c r="A72" s="5"/>
      <c r="B72" s="5"/>
      <c r="C72" s="5"/>
      <c r="D72" s="5"/>
      <c r="E72" s="5"/>
      <c r="F72" s="5"/>
      <c r="G72" s="5"/>
      <c r="H72" s="5"/>
    </row>
    <row r="73" spans="1:8" x14ac:dyDescent="0.3">
      <c r="A73" s="5"/>
      <c r="B73" s="5"/>
      <c r="C73" s="5"/>
      <c r="D73" s="5"/>
      <c r="E73" s="5"/>
      <c r="F73" s="8"/>
      <c r="G73" s="5"/>
      <c r="H73" s="5"/>
    </row>
    <row r="74" spans="1:8" x14ac:dyDescent="0.3">
      <c r="A74" s="5"/>
      <c r="B74" s="5"/>
      <c r="C74" s="5"/>
      <c r="D74" s="5"/>
      <c r="E74" s="5"/>
      <c r="F74" s="5"/>
      <c r="G74" s="5"/>
      <c r="H74" s="5"/>
    </row>
    <row r="75" spans="1:8" x14ac:dyDescent="0.3">
      <c r="A75" s="5"/>
      <c r="B75" s="5"/>
      <c r="C75" s="5"/>
      <c r="D75" s="5"/>
      <c r="E75" s="5"/>
      <c r="F75" s="5"/>
      <c r="G75" s="5"/>
      <c r="H75" s="5"/>
    </row>
    <row r="76" spans="1:8" x14ac:dyDescent="0.3">
      <c r="A76" s="5"/>
      <c r="B76" s="5"/>
      <c r="C76" s="5"/>
      <c r="D76" s="5"/>
      <c r="E76" s="5"/>
      <c r="F76" s="5"/>
      <c r="G76" s="5"/>
      <c r="H76" s="5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7EBCD-EFA7-45C3-8460-CF0C222E497B}">
  <dimension ref="A1"/>
  <sheetViews>
    <sheetView topLeftCell="A96" zoomScale="79" workbookViewId="0">
      <selection activeCell="J16" sqref="J16:J17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37813-7ABB-4EE9-A0BE-A027A1D1F8E3}">
  <dimension ref="B14:H289"/>
  <sheetViews>
    <sheetView tabSelected="1" topLeftCell="F1" zoomScale="115" zoomScaleNormal="115" workbookViewId="0">
      <selection activeCell="X155" sqref="X155"/>
    </sheetView>
  </sheetViews>
  <sheetFormatPr baseColWidth="10" defaultRowHeight="14.4" x14ac:dyDescent="0.3"/>
  <cols>
    <col min="4" max="4" width="12.77734375" customWidth="1"/>
    <col min="5" max="5" width="11.21875" bestFit="1" customWidth="1"/>
  </cols>
  <sheetData>
    <row r="14" spans="7:8" x14ac:dyDescent="0.3">
      <c r="G14" t="s">
        <v>34</v>
      </c>
      <c r="H14" s="25">
        <v>0.12</v>
      </c>
    </row>
    <row r="15" spans="7:8" x14ac:dyDescent="0.3">
      <c r="G15" t="s">
        <v>28</v>
      </c>
      <c r="H15">
        <v>4</v>
      </c>
    </row>
    <row r="18" spans="2:8" x14ac:dyDescent="0.3">
      <c r="B18" s="11" t="s">
        <v>0</v>
      </c>
      <c r="G18" t="s">
        <v>29</v>
      </c>
      <c r="H18">
        <v>2</v>
      </c>
    </row>
    <row r="19" spans="2:8" x14ac:dyDescent="0.3">
      <c r="B19" s="3" t="s">
        <v>1</v>
      </c>
      <c r="G19" t="s">
        <v>30</v>
      </c>
      <c r="H19" s="26">
        <f>H14/H18</f>
        <v>0.06</v>
      </c>
    </row>
    <row r="20" spans="2:8" x14ac:dyDescent="0.3">
      <c r="B20" s="11" t="s">
        <v>2</v>
      </c>
    </row>
    <row r="21" spans="2:8" x14ac:dyDescent="0.3">
      <c r="G21" s="36" t="s">
        <v>32</v>
      </c>
      <c r="H21" s="37">
        <f>(1+H19/H18)^H18-1</f>
        <v>6.0899999999999954E-2</v>
      </c>
    </row>
    <row r="33" spans="4:5" x14ac:dyDescent="0.3">
      <c r="D33" t="s">
        <v>24</v>
      </c>
      <c r="E33" s="25">
        <v>0.12</v>
      </c>
    </row>
    <row r="34" spans="4:5" x14ac:dyDescent="0.3">
      <c r="D34" t="s">
        <v>41</v>
      </c>
      <c r="E34" s="26">
        <f>E33/6</f>
        <v>0.02</v>
      </c>
    </row>
    <row r="35" spans="4:5" x14ac:dyDescent="0.3">
      <c r="D35" t="s">
        <v>23</v>
      </c>
      <c r="E35">
        <v>2</v>
      </c>
    </row>
    <row r="36" spans="4:5" x14ac:dyDescent="0.3">
      <c r="D36" s="36" t="s">
        <v>42</v>
      </c>
      <c r="E36" s="37">
        <f>E35*E34</f>
        <v>0.04</v>
      </c>
    </row>
    <row r="58" spans="3:5" x14ac:dyDescent="0.3">
      <c r="C58" t="s">
        <v>12</v>
      </c>
    </row>
    <row r="59" spans="3:5" x14ac:dyDescent="0.3">
      <c r="C59" t="s">
        <v>11</v>
      </c>
      <c r="E59" s="27">
        <f>EFFECT(12%,4)</f>
        <v>0.12550880999999992</v>
      </c>
    </row>
    <row r="60" spans="3:5" x14ac:dyDescent="0.3">
      <c r="C60" t="s">
        <v>13</v>
      </c>
    </row>
    <row r="73" spans="3:4" x14ac:dyDescent="0.3">
      <c r="C73" t="s">
        <v>16</v>
      </c>
    </row>
    <row r="74" spans="3:4" x14ac:dyDescent="0.3">
      <c r="C74" t="s">
        <v>14</v>
      </c>
      <c r="D74" t="s">
        <v>15</v>
      </c>
    </row>
    <row r="76" spans="3:4" x14ac:dyDescent="0.3">
      <c r="C76" s="28" t="s">
        <v>17</v>
      </c>
      <c r="D76" s="27">
        <f>12%/2</f>
        <v>0.06</v>
      </c>
    </row>
    <row r="89" spans="3:4" x14ac:dyDescent="0.3">
      <c r="C89" t="s">
        <v>18</v>
      </c>
    </row>
    <row r="90" spans="3:4" x14ac:dyDescent="0.3">
      <c r="C90" t="s">
        <v>11</v>
      </c>
    </row>
    <row r="92" spans="3:4" x14ac:dyDescent="0.3">
      <c r="C92" s="28" t="s">
        <v>19</v>
      </c>
      <c r="D92" s="27">
        <f>EFFECT(6%,4)</f>
        <v>6.136355062499943E-2</v>
      </c>
    </row>
    <row r="107" spans="3:4" x14ac:dyDescent="0.3">
      <c r="C107" t="s">
        <v>20</v>
      </c>
      <c r="D107" t="s">
        <v>21</v>
      </c>
    </row>
    <row r="108" spans="3:4" x14ac:dyDescent="0.3">
      <c r="C108" t="s">
        <v>22</v>
      </c>
      <c r="D108" s="29">
        <v>1.375E-2</v>
      </c>
    </row>
    <row r="109" spans="3:4" x14ac:dyDescent="0.3">
      <c r="C109" t="s">
        <v>23</v>
      </c>
      <c r="D109">
        <v>12</v>
      </c>
    </row>
    <row r="110" spans="3:4" x14ac:dyDescent="0.3">
      <c r="C110" t="s">
        <v>24</v>
      </c>
      <c r="D110" s="26">
        <f>D109*D108</f>
        <v>0.16500000000000001</v>
      </c>
    </row>
    <row r="112" spans="3:4" x14ac:dyDescent="0.3">
      <c r="C112" s="30" t="s">
        <v>20</v>
      </c>
      <c r="D112" s="31">
        <f>(1+D110/D109)^D109-1</f>
        <v>0.17806812823141094</v>
      </c>
    </row>
    <row r="124" spans="4:6" x14ac:dyDescent="0.3">
      <c r="D124" t="s">
        <v>25</v>
      </c>
      <c r="E124" s="25">
        <v>0.01</v>
      </c>
    </row>
    <row r="125" spans="4:6" x14ac:dyDescent="0.3">
      <c r="D125" s="30" t="s">
        <v>23</v>
      </c>
      <c r="E125" s="30">
        <v>12</v>
      </c>
      <c r="F125" s="30" t="s">
        <v>26</v>
      </c>
    </row>
    <row r="142" spans="3:4" x14ac:dyDescent="0.3">
      <c r="C142" t="s">
        <v>24</v>
      </c>
      <c r="D142" s="25">
        <v>0.2</v>
      </c>
    </row>
    <row r="143" spans="3:4" x14ac:dyDescent="0.3">
      <c r="C143" t="s">
        <v>27</v>
      </c>
    </row>
    <row r="144" spans="3:4" x14ac:dyDescent="0.3">
      <c r="C144" t="s">
        <v>23</v>
      </c>
      <c r="D144">
        <v>12</v>
      </c>
    </row>
    <row r="145" spans="3:4" x14ac:dyDescent="0.3">
      <c r="C145" t="s">
        <v>25</v>
      </c>
      <c r="D145" s="26">
        <f>20%/12</f>
        <v>1.6666666666666666E-2</v>
      </c>
    </row>
    <row r="147" spans="3:4" x14ac:dyDescent="0.3">
      <c r="C147" s="30" t="s">
        <v>27</v>
      </c>
      <c r="D147" s="31">
        <f>(1+D145/D144)^D144-1</f>
        <v>1.6794572747958814E-2</v>
      </c>
    </row>
    <row r="162" spans="3:4" x14ac:dyDescent="0.3">
      <c r="C162" t="s">
        <v>24</v>
      </c>
      <c r="D162" s="25">
        <v>0.2</v>
      </c>
    </row>
    <row r="163" spans="3:4" x14ac:dyDescent="0.3">
      <c r="C163" t="s">
        <v>28</v>
      </c>
      <c r="D163">
        <v>12</v>
      </c>
    </row>
    <row r="164" spans="3:4" x14ac:dyDescent="0.3">
      <c r="D164" s="26"/>
    </row>
    <row r="168" spans="3:4" x14ac:dyDescent="0.3">
      <c r="C168" t="s">
        <v>29</v>
      </c>
      <c r="D168">
        <v>6</v>
      </c>
    </row>
    <row r="169" spans="3:4" x14ac:dyDescent="0.3">
      <c r="C169" t="s">
        <v>30</v>
      </c>
      <c r="D169" s="26">
        <f>D162/2</f>
        <v>0.1</v>
      </c>
    </row>
    <row r="171" spans="3:4" x14ac:dyDescent="0.3">
      <c r="C171" s="30" t="s">
        <v>31</v>
      </c>
      <c r="D171" s="31">
        <f>(1+D169/(D168))^(D168)-1</f>
        <v>0.1042604244041494</v>
      </c>
    </row>
    <row r="183" spans="3:5" x14ac:dyDescent="0.3">
      <c r="C183" t="s">
        <v>24</v>
      </c>
      <c r="D183" s="25">
        <v>0.12</v>
      </c>
    </row>
    <row r="184" spans="3:5" x14ac:dyDescent="0.3">
      <c r="C184" t="s">
        <v>23</v>
      </c>
      <c r="D184">
        <v>4</v>
      </c>
      <c r="E184" t="s">
        <v>26</v>
      </c>
    </row>
    <row r="186" spans="3:5" x14ac:dyDescent="0.3">
      <c r="D186" s="26"/>
    </row>
    <row r="187" spans="3:5" x14ac:dyDescent="0.3">
      <c r="C187" t="s">
        <v>23</v>
      </c>
      <c r="D187">
        <v>2</v>
      </c>
      <c r="E187" t="s">
        <v>26</v>
      </c>
    </row>
    <row r="188" spans="3:5" x14ac:dyDescent="0.3">
      <c r="C188" s="30" t="s">
        <v>30</v>
      </c>
      <c r="D188" s="31">
        <f>D183/2</f>
        <v>0.06</v>
      </c>
    </row>
    <row r="190" spans="3:5" x14ac:dyDescent="0.3">
      <c r="C190" t="s">
        <v>32</v>
      </c>
      <c r="D190" s="26">
        <f>(1+D188/D187)^D187-1</f>
        <v>6.0899999999999954E-2</v>
      </c>
    </row>
    <row r="207" spans="3:4" x14ac:dyDescent="0.3">
      <c r="C207" t="s">
        <v>24</v>
      </c>
      <c r="D207" s="25">
        <v>0.2</v>
      </c>
    </row>
    <row r="208" spans="3:4" x14ac:dyDescent="0.3">
      <c r="C208" t="s">
        <v>28</v>
      </c>
      <c r="D208">
        <v>12</v>
      </c>
    </row>
    <row r="209" spans="3:4" x14ac:dyDescent="0.3">
      <c r="D209" s="26"/>
    </row>
    <row r="210" spans="3:4" x14ac:dyDescent="0.3">
      <c r="C210" t="s">
        <v>29</v>
      </c>
      <c r="D210">
        <v>12</v>
      </c>
    </row>
    <row r="211" spans="3:4" x14ac:dyDescent="0.3">
      <c r="D211" s="26"/>
    </row>
    <row r="213" spans="3:4" x14ac:dyDescent="0.3">
      <c r="C213" s="30" t="s">
        <v>31</v>
      </c>
      <c r="D213" s="31">
        <f>(1+D207/(D210))^(D210)-1</f>
        <v>0.21939108490523185</v>
      </c>
    </row>
    <row r="227" spans="2:4" x14ac:dyDescent="0.3">
      <c r="C227" t="s">
        <v>25</v>
      </c>
      <c r="D227" s="29">
        <v>1.375E-2</v>
      </c>
    </row>
    <row r="228" spans="2:4" x14ac:dyDescent="0.3">
      <c r="C228" t="s">
        <v>33</v>
      </c>
      <c r="D228" t="s">
        <v>21</v>
      </c>
    </row>
    <row r="229" spans="2:4" x14ac:dyDescent="0.3">
      <c r="C229" t="s">
        <v>23</v>
      </c>
      <c r="D229">
        <v>12</v>
      </c>
    </row>
    <row r="230" spans="2:4" x14ac:dyDescent="0.3">
      <c r="C230" s="30" t="s">
        <v>24</v>
      </c>
      <c r="D230" s="31">
        <f>D229*D227</f>
        <v>0.16500000000000001</v>
      </c>
    </row>
    <row r="231" spans="2:4" x14ac:dyDescent="0.3">
      <c r="B231" s="32"/>
      <c r="C231" s="32"/>
      <c r="D231" s="32"/>
    </row>
    <row r="232" spans="2:4" x14ac:dyDescent="0.3">
      <c r="B232" s="32"/>
      <c r="C232" s="33" t="s">
        <v>31</v>
      </c>
      <c r="D232" s="34">
        <f>(1+D230/D229)^D229-1</f>
        <v>0.17806812823141094</v>
      </c>
    </row>
    <row r="245" spans="3:5" x14ac:dyDescent="0.3">
      <c r="C245" t="s">
        <v>31</v>
      </c>
      <c r="D245" s="35">
        <v>0.127</v>
      </c>
    </row>
    <row r="246" spans="3:5" x14ac:dyDescent="0.3">
      <c r="C246" t="s">
        <v>34</v>
      </c>
      <c r="D246" t="s">
        <v>21</v>
      </c>
    </row>
    <row r="247" spans="3:5" x14ac:dyDescent="0.3">
      <c r="C247" t="s">
        <v>23</v>
      </c>
      <c r="D247" t="s">
        <v>35</v>
      </c>
    </row>
    <row r="248" spans="3:5" x14ac:dyDescent="0.3">
      <c r="D248" s="26"/>
    </row>
    <row r="249" spans="3:5" x14ac:dyDescent="0.3">
      <c r="C249" t="s">
        <v>38</v>
      </c>
    </row>
    <row r="250" spans="3:5" x14ac:dyDescent="0.3">
      <c r="C250" t="s">
        <v>36</v>
      </c>
      <c r="D250" s="26">
        <f>LN(D245+1)</f>
        <v>0.11955923505763925</v>
      </c>
      <c r="E250" t="s">
        <v>37</v>
      </c>
    </row>
    <row r="251" spans="3:5" x14ac:dyDescent="0.3">
      <c r="C251" s="30" t="s">
        <v>34</v>
      </c>
      <c r="D251" s="31">
        <f>D250/4</f>
        <v>2.9889808764409814E-2</v>
      </c>
    </row>
    <row r="263" spans="3:4" x14ac:dyDescent="0.3">
      <c r="C263" t="s">
        <v>39</v>
      </c>
      <c r="D263" s="25">
        <v>0.12</v>
      </c>
    </row>
    <row r="264" spans="3:4" x14ac:dyDescent="0.3">
      <c r="C264" t="s">
        <v>31</v>
      </c>
      <c r="D264" t="s">
        <v>21</v>
      </c>
    </row>
    <row r="265" spans="3:4" x14ac:dyDescent="0.3">
      <c r="C265" s="30" t="s">
        <v>23</v>
      </c>
      <c r="D265" s="30">
        <v>4</v>
      </c>
    </row>
    <row r="266" spans="3:4" x14ac:dyDescent="0.3">
      <c r="C266" t="s">
        <v>24</v>
      </c>
      <c r="D266" s="26">
        <f>D265*D263</f>
        <v>0.48</v>
      </c>
    </row>
    <row r="268" spans="3:4" x14ac:dyDescent="0.3">
      <c r="C268" t="s">
        <v>31</v>
      </c>
      <c r="D268" s="26">
        <f>(1+D266/D265)^D265-1</f>
        <v>0.57351936000000037</v>
      </c>
    </row>
    <row r="282" spans="3:5" x14ac:dyDescent="0.3">
      <c r="C282" t="s">
        <v>24</v>
      </c>
      <c r="D282" s="25">
        <v>0.06</v>
      </c>
    </row>
    <row r="283" spans="3:5" x14ac:dyDescent="0.3">
      <c r="C283" t="s">
        <v>23</v>
      </c>
      <c r="D283">
        <v>4</v>
      </c>
      <c r="E283" t="s">
        <v>26</v>
      </c>
    </row>
    <row r="285" spans="3:5" x14ac:dyDescent="0.3">
      <c r="C285" t="s">
        <v>23</v>
      </c>
      <c r="D285">
        <v>1</v>
      </c>
    </row>
    <row r="286" spans="3:5" x14ac:dyDescent="0.3">
      <c r="C286" t="s">
        <v>39</v>
      </c>
      <c r="D286" s="26">
        <f>D282/D283</f>
        <v>1.4999999999999999E-2</v>
      </c>
    </row>
    <row r="289" spans="3:4" x14ac:dyDescent="0.3">
      <c r="C289" s="30" t="s">
        <v>40</v>
      </c>
      <c r="D289" s="31">
        <f>(1+D286/D285)^D285-1</f>
        <v>1.4999999999999902E-2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8166c9d8-24b3-4905-a1d5-62babcd3670f" xsi:nil="true"/>
    <lcf76f155ced4ddcb4097134ff3c332f xmlns="81a1f137-0dce-48de-87dc-e646186442ef">
      <Terms xmlns="http://schemas.microsoft.com/office/infopath/2007/PartnerControls"/>
    </lcf76f155ced4ddcb4097134ff3c332f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9CC3D5EE20347D4C8E7B6C78D09573D6" ma:contentTypeVersion="11" ma:contentTypeDescription="Crear nuevo documento." ma:contentTypeScope="" ma:versionID="de27c8d0d96854770bdbd535a2c9452f">
  <xsd:schema xmlns:xsd="http://www.w3.org/2001/XMLSchema" xmlns:xs="http://www.w3.org/2001/XMLSchema" xmlns:p="http://schemas.microsoft.com/office/2006/metadata/properties" xmlns:ns2="81a1f137-0dce-48de-87dc-e646186442ef" xmlns:ns3="8166c9d8-24b3-4905-a1d5-62babcd3670f" targetNamespace="http://schemas.microsoft.com/office/2006/metadata/properties" ma:root="true" ma:fieldsID="5cb0e513fb833b05e3bea718b8c2e048" ns2:_="" ns3:_="">
    <xsd:import namespace="81a1f137-0dce-48de-87dc-e646186442ef"/>
    <xsd:import namespace="8166c9d8-24b3-4905-a1d5-62babcd3670f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Tags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1a1f137-0dce-48de-87dc-e646186442e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Etiquetas de imagen" ma:readOnly="false" ma:fieldId="{5cf76f15-5ced-4ddc-b409-7134ff3c332f}" ma:taxonomyMulti="true" ma:sspId="76b84901-0bcd-4e22-a353-cf4e8fed63a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166c9d8-24b3-4905-a1d5-62babcd3670f" elementFormDefault="qualified">
    <xsd:import namespace="http://schemas.microsoft.com/office/2006/documentManagement/types"/>
    <xsd:import namespace="http://schemas.microsoft.com/office/infopath/2007/PartnerControls"/>
    <xsd:element name="TaxCatchAll" ma:index="15" nillable="true" ma:displayName="Taxonomy Catch All Column" ma:hidden="true" ma:list="{ad845638-779e-492a-ba88-0108172afd6c}" ma:internalName="TaxCatchAll" ma:showField="CatchAllData" ma:web="8166c9d8-24b3-4905-a1d5-62babcd3670f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ni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3DC5E291-B0BE-49A6-A6D7-57F17B45A17B}">
  <ds:schemaRefs>
    <ds:schemaRef ds:uri="http://schemas.microsoft.com/office/2006/metadata/properties"/>
    <ds:schemaRef ds:uri="http://schemas.microsoft.com/office/infopath/2007/PartnerControls"/>
    <ds:schemaRef ds:uri="8166c9d8-24b3-4905-a1d5-62babcd3670f"/>
    <ds:schemaRef ds:uri="81a1f137-0dce-48de-87dc-e646186442ef"/>
  </ds:schemaRefs>
</ds:datastoreItem>
</file>

<file path=customXml/itemProps2.xml><?xml version="1.0" encoding="utf-8"?>
<ds:datastoreItem xmlns:ds="http://schemas.openxmlformats.org/officeDocument/2006/customXml" ds:itemID="{26E54239-B687-4A0C-8BE1-CDD1C790CCE1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1a1f137-0dce-48de-87dc-e646186442ef"/>
    <ds:schemaRef ds:uri="8166c9d8-24b3-4905-a1d5-62babcd3670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9FC301C5-5312-40D1-AD18-45799E20C0FB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CONVERSIÓN DE TASAS</vt:lpstr>
      <vt:lpstr>presentacion</vt:lpstr>
      <vt:lpstr>CUESTIONARIO4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Vanessa Paz</dc:creator>
  <cp:lastModifiedBy>julio ruiz</cp:lastModifiedBy>
  <dcterms:created xsi:type="dcterms:W3CDTF">2021-09-09T23:20:55Z</dcterms:created>
  <dcterms:modified xsi:type="dcterms:W3CDTF">2022-03-09T01:19:23Z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0x0101009CC3D5EE20347D4C8E7B6C78D09573D6</vt:lpwstr>
  </property>
</Properties>
</file>